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МІСЦЕВІ ПРОГРАМИ\Програма розвитку ЖКГ\Програма ЖКГ та благоустрою на 2022-2024 роки\ЗМІНИ до Програми ЖКГ на 2022-2024рр ріш від  02.03.2023 № 23\"/>
    </mc:Choice>
  </mc:AlternateContent>
  <xr:revisionPtr revIDLastSave="0" documentId="13_ncr:1_{8D8DB5DD-0573-44C2-AF73-EAEF0F57EE56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даток 1" sheetId="3" r:id="rId1"/>
    <sheet name="додаток 2" sheetId="1" r:id="rId2"/>
    <sheet name="додаток 3" sheetId="2" r:id="rId3"/>
    <sheet name="додаток 4" sheetId="4" r:id="rId4"/>
    <sheet name="додаток 5" sheetId="5" r:id="rId5"/>
  </sheets>
  <definedNames>
    <definedName name="_Hlk90471247" localSheetId="1">'додаток 2'!$A$7</definedName>
    <definedName name="_Hlk90471247" localSheetId="2">'додаток 3'!$A$7</definedName>
    <definedName name="_Hlk90471247" localSheetId="3">'додаток 4'!$A$7</definedName>
    <definedName name="_Hlk90471247" localSheetId="4">'додаток 5'!$A$7</definedName>
    <definedName name="_xlnm.Print_Titles" localSheetId="1">'додаток 2'!$9:$12</definedName>
    <definedName name="_xlnm.Print_Titles" localSheetId="3">'додаток 4'!$9:$12</definedName>
    <definedName name="_xlnm.Print_Titles" localSheetId="4">'додаток 5'!$9:$12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 l="1"/>
  <c r="E42" i="4"/>
  <c r="F29" i="4"/>
  <c r="F40" i="4" s="1"/>
  <c r="F41" i="4" s="1"/>
  <c r="E29" i="4"/>
  <c r="E40" i="4" s="1"/>
  <c r="E41" i="4" s="1"/>
  <c r="E33" i="5"/>
  <c r="E34" i="5" s="1"/>
  <c r="F33" i="5"/>
  <c r="F34" i="5" s="1"/>
  <c r="D33" i="5"/>
  <c r="D34" i="5" s="1"/>
  <c r="D40" i="4"/>
  <c r="D41" i="4" s="1"/>
  <c r="E18" i="2" l="1"/>
  <c r="F18" i="2"/>
  <c r="F27" i="2" s="1"/>
  <c r="D18" i="2"/>
  <c r="F28" i="2"/>
  <c r="E28" i="2"/>
  <c r="E13" i="2"/>
  <c r="F13" i="2"/>
  <c r="D13" i="2"/>
  <c r="D26" i="2" l="1"/>
  <c r="E27" i="2"/>
  <c r="F26" i="2"/>
  <c r="E26" i="2"/>
  <c r="E14" i="3"/>
  <c r="D14" i="3"/>
  <c r="C14" i="3"/>
  <c r="C12" i="3" s="1"/>
  <c r="D13" i="3"/>
  <c r="E13" i="3" s="1"/>
  <c r="C13" i="3"/>
  <c r="B12" i="3"/>
  <c r="D12" i="3" l="1"/>
  <c r="E12" i="3" s="1"/>
  <c r="D24" i="1" l="1"/>
  <c r="D57" i="1" s="1"/>
  <c r="E24" i="1"/>
  <c r="C24" i="1"/>
  <c r="D13" i="1"/>
  <c r="E13" i="1"/>
  <c r="C13" i="1"/>
  <c r="C57" i="1" l="1"/>
  <c r="E57" i="1"/>
  <c r="D27" i="2"/>
</calcChain>
</file>

<file path=xl/sharedStrings.xml><?xml version="1.0" encoding="utf-8"?>
<sst xmlns="http://schemas.openxmlformats.org/spreadsheetml/2006/main" count="329" uniqueCount="195">
  <si>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</si>
  <si>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</si>
  <si>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</si>
  <si>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</si>
  <si>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</si>
  <si>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</si>
  <si>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Придбання предметів, матеріалів, обладнання та інвентарю</t>
  </si>
  <si>
    <t xml:space="preserve">Придбання світлодіодних ламп для мережі вуличного освітлення та інших витратних матеріалів </t>
  </si>
  <si>
    <t>Придбання придорожніх знаків та вуличних інформаційних стендів (з установкою)</t>
  </si>
  <si>
    <t>Придбання вуличних лавок (з установкою)</t>
  </si>
  <si>
    <t>Придбання урн для сміття (з установкою)</t>
  </si>
  <si>
    <t>Придбання кришок оглядових колодязів (з установкою)</t>
  </si>
  <si>
    <t>Придбання та виготовлення адресних табличок для маркування будівель комунальної форми власності (з установкою )</t>
  </si>
  <si>
    <t>Придбання та виготовлення дерев’яних виробів (з установкою)</t>
  </si>
  <si>
    <t>Придбання ніпеля секцій та секцій теплообмінника для газового котла у Августинівському закладі загальної середньої освіти Широківської сільської ради Запорізького району Запорізької області</t>
  </si>
  <si>
    <t>Придбання спеціалізованої техніки, мотокос</t>
  </si>
  <si>
    <t>Придбання евроконтейнерів для збору твердих побутових відходів</t>
  </si>
  <si>
    <t>Оплата послуг (крім комунальних):</t>
  </si>
  <si>
    <t>Оплата послуг з обрізування, підрізання дерев та живих огорож на території громади</t>
  </si>
  <si>
    <t>Оплата послуг з прибирання стихійних сміттєзвалищ та вивезення безпечних відходів (у т.ч. навантаження, подрібнення та вивіз опалого листя та гілля)</t>
  </si>
  <si>
    <t>Оплата послуг прибирання снігу та посипання території громади протиожеледними засобами</t>
  </si>
  <si>
    <t>Оплата послуг з покосу трави на територіях об`єктів бюджетної сфери, соціально-культурного призначення, прилеглих територіях житлового фонду, в зонах відпочинку, парках, скверах та інших місцях масового перебування людей</t>
  </si>
  <si>
    <t xml:space="preserve">Оплата послуг виготовлення технічної документації на об`єкти нерухомого майна </t>
  </si>
  <si>
    <t>Оплата послуг з ремонту та технічного обслуговування електрообладнання та електричних мереж, з веденням технічної документації на об’єктах Замовника</t>
  </si>
  <si>
    <t>Оплата послуг з приєднання до електричних мереж</t>
  </si>
  <si>
    <t>Оплата послуг з виконання робіт  поточного ремонту внутрішньоквартальних доріг та інших проїздів, тротуарів та пішохідних доріжок населених пунктів громади</t>
  </si>
  <si>
    <t>Оплата послуг з поточного ремонту придорожніх знаків, вуличних інформаційних стендів на території населених пунктів громади</t>
  </si>
  <si>
    <t>Оплата послуг з поточного ремонту вуличних лавок, урн для сміття та зупинкових комплексів</t>
  </si>
  <si>
    <t>Оплата послуг з обслуговування житлових будівель та приміщень</t>
  </si>
  <si>
    <t>Оплата консультаційних послуг у галузях інженерії та будівництва (виготовлення сертифікатів енергетичної ефективності будівель)</t>
  </si>
  <si>
    <t>Оплата послуг з поточного ремонту і технічного обслуговування обладнання ігрових майданчиків на території громади</t>
  </si>
  <si>
    <t>Оплата послуг з поточного ремонту металевих огорож, навісів та інших конструкцій на території населених пунктів громади</t>
  </si>
  <si>
    <t>Оплата послуг влаштування об'єктів дорожньої інфраструктури (тротуарів, пішохідних доріжок)</t>
  </si>
  <si>
    <t>Оплата послуг  нерегулярних пасажирських перевезень за заявкою Замовника</t>
  </si>
  <si>
    <t>Оплата послуг з прибирання та підмітання вулиць</t>
  </si>
  <si>
    <t>Оплата послуг з демонтажу (розбирання, знесення) існуючих будівель та споруд</t>
  </si>
  <si>
    <t>Оплата послуг з підвозу питної води</t>
  </si>
  <si>
    <t>Оплата послуг щодо проведення незалежної оцінки майна комунальної форми власності</t>
  </si>
  <si>
    <t>Оплата послуг з поточного ремонту об’єктів комунальної форми власності, приміщень, інженерних мереж, експлуатаційні послуги з утримання будинків і споруд</t>
  </si>
  <si>
    <t xml:space="preserve">Оплата послуг з топографо-геодезичної зйомки житлових будників в масштабі 1:500 </t>
  </si>
  <si>
    <t>Оплата послуг поточного ремонту санвузлів закладів освіти</t>
  </si>
  <si>
    <t>Оплата послуг інженерно-геологічних та інженерно-геодезичних вишукувань по об'єктам будівництва, реконструкції</t>
  </si>
  <si>
    <t xml:space="preserve">Оплата послуг поточного середнього ремонту дорожнього покриття по вул.Половецька селища Сонячне Запорізького району Запорізької області </t>
  </si>
  <si>
    <t>Оплата послуг поточного середнього ремонту дорожнього покриття по вул.Зелена Діброва селища Сонячне Запорізького району Запорізької області</t>
  </si>
  <si>
    <t>Оплата послуг поточного середнього ремонту дорожнього покриття по вул.Незалежності селища Сонячне Запорізького району Запорізької області</t>
  </si>
  <si>
    <t>Технічне обслуговування та утримання в належному стані зовнішніх електромереж</t>
  </si>
  <si>
    <t>Влаштування дорожніх знаків та пристроїв примусового зниження швидкості транспортних засобів на території Широківської сільської ради Запорізького району Запорізької області, а саме: вул.Ясна, вул.Половецька, вул.Лісна, вул.Зелена Діброва у селищі Сонячне</t>
  </si>
  <si>
    <t>Послуги з поточного ремонту, технічного обслуговування і утримання в належному стані зовнішніх мереж водопостачання</t>
  </si>
  <si>
    <t xml:space="preserve">Послуги з благоустрою населених пунктів </t>
  </si>
  <si>
    <t>Експлуатаційне утримання автомобільних доріг</t>
  </si>
  <si>
    <t>Всього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</si>
  <si>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</si>
  <si>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</si>
  <si>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</si>
  <si>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</si>
  <si>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</si>
  <si>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</si>
  <si>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</si>
  <si>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</si>
  <si>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</si>
  <si>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</si>
  <si>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</si>
  <si>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</si>
  <si>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</si>
  <si>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</si>
  <si>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</si>
  <si>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</si>
  <si>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</si>
  <si>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</si>
  <si>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</si>
  <si>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</si>
  <si>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</si>
  <si>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</si>
  <si>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</si>
  <si>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</si>
  <si>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</si>
  <si>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</si>
  <si>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</si>
  <si>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</si>
  <si>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</si>
  <si>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</si>
  <si>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</si>
  <si>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</si>
  <si>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</si>
  <si>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</si>
  <si>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</si>
  <si>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</si>
  <si>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</si>
  <si>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</si>
  <si>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</si>
  <si>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</si>
  <si>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</si>
  <si>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</si>
  <si>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Секретарь сільської ради</t>
  </si>
  <si>
    <t>Олена ПРАВДЮК</t>
  </si>
  <si>
    <t>Додаток 2</t>
  </si>
  <si>
    <t>від 02.02.2023 № 12</t>
  </si>
  <si>
    <t>до Програми зі змінами, внесеними рішенням сільської ради</t>
  </si>
  <si>
    <t>Перелік завдань і заходів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</si>
  <si>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</si>
  <si>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</si>
  <si>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</si>
  <si>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</si>
  <si>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</si>
  <si>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</si>
  <si>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</si>
  <si>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</si>
  <si>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</si>
  <si>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</si>
  <si>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</si>
  <si>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</si>
  <si>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</si>
  <si>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</si>
  <si>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</si>
  <si>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</si>
  <si>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</si>
  <si>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</si>
  <si>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</si>
  <si>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</si>
  <si>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</si>
  <si>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</si>
  <si>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</si>
  <si>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Інші джерела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</si>
  <si>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</si>
  <si>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</si>
  <si>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</si>
  <si>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</si>
  <si>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</si>
  <si>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</si>
  <si>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</si>
  <si>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</si>
  <si>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</si>
  <si>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</si>
  <si>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</si>
  <si>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</si>
  <si>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</si>
  <si>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</si>
  <si>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</si>
  <si>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</si>
  <si>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</si>
  <si>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</si>
  <si>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</si>
  <si>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</si>
  <si>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</si>
  <si>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</si>
  <si>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</si>
  <si>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</si>
  <si>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</si>
  <si>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</si>
  <si>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</si>
  <si>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</si>
  <si>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</si>
  <si>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</si>
  <si>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</si>
  <si>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</si>
  <si>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</si>
  <si>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</si>
  <si>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</si>
  <si>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</si>
  <si>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</si>
  <si>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</si>
  <si>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</si>
  <si>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</si>
  <si>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</si>
  <si>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</si>
  <si>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</si>
  <si>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</si>
  <si>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</si>
  <si>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</si>
  <si>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</si>
  <si>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</si>
  <si>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</si>
  <si>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Перелік завдань і заходів (капітальний ремонт)</t>
  </si>
  <si>
    <t>Програми розвитку житлово-комунального господарства та благоустрою населених пунктів Широківської територіальної громади Запорізького району Запорізької області на 2022-2024 роки</t>
  </si>
  <si>
    <t>Капітальний ремонт інших об'єктів</t>
  </si>
  <si>
    <t>Капітальний ремонт об’єкту благоустрою (футбольного майданчика в Августинівській загальноосвітній школі І-ІІІ ступенів), за адресою: вул.Молодіжна, 63, с.Августинівка Запорізького району Запорізької області</t>
  </si>
  <si>
    <t>Капітальний ремонт об’єкту благоустрою (футбольного майданчика в Відраднівській загальноосвітній школі І-ІІІ ступенів), за адресою: вул.Перемоги, 2, с.Відрадне Запорізького району Запорізької області</t>
  </si>
  <si>
    <t>Капітальний ремонт об’єкту благоустрою (футбольного майданчика в Петропільському навчально-виховному комплексі "загальноосвітнього навчального закладу-дошкільного навчального закладу), за адресою: вул.Молодіжна, 1, с.Петропіль Запорізького району Запорізької області</t>
  </si>
  <si>
    <t>Капітальний ремонт дороги за адресою: Запорізька область, Запорізький район, селище Сонячне, вулиця Садова. Коригування</t>
  </si>
  <si>
    <t xml:space="preserve">Капітальний ремонт БК по вулиці Центральній, 42 в с.Веселе Запорізького району Запорізької області
</t>
  </si>
  <si>
    <t>Капітальний ремонт покриття проїзної частини проїзду між вул. Завалюшина та вул.Садова села Широке Запорізького району Запорізької області</t>
  </si>
  <si>
    <t xml:space="preserve">Капітальний ремонт автомобільної дороги за адресою: с.Сонячне по вул.Незалежності Запорізького району Запорізької області 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</si>
  <si>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вул.Молодіжна, 1, с.Петропіль Запорізького району Запорізької області</t>
  </si>
  <si>
    <t>Капітальний ремонт будівлі Лукашівського навчально-виховного комплексу «загальноосвітнього навчального закладу-закладу дошкільної освіти»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пров.Шкільний, 12, с.Лукашеве Запорізького району Запорізької області</t>
  </si>
  <si>
    <t>Капітальний ремонт приміщень одноповерхових прибудов будівлі комунальної власності Миколай-Пільської ради за адресою: с.Миколай-Поле, вул.Центральна, 87, Запорізького району Запорізької області</t>
  </si>
  <si>
    <t>Капітальний ремонт приміщення спортивного залу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</si>
  <si>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(«Влаштування дорожніх знаків та пристроїв примусового зниження швидкості транспортних засобів на території Широківської сільської ради Запорізькогорайону Запорізької області, а саме: вул. Ясна, вул. Половецька, вул. Лісна, вул. Зелена Діброва у селищі Сонячне»)</t>
  </si>
  <si>
    <t>Капітальний ремонт приміщення будівлі Петропільського ліцею Широківської сільської ради Запорізького району Запорізької області, з метою можливого використання як найпростішого укриття, за адресою: Запорізька область, Запорізький район, село Петропіль, вул.Молодіжна, 1</t>
  </si>
  <si>
    <t>Капітальний ремонт найпростішого укриття (підвального приміщення) у будівлі Лукашівської гімназії «Мрія» Широківскьої сільської ради за адресою: Запорізька область, Запорізький район, село Лукашеве, вул. Моложіжна, 1В</t>
  </si>
  <si>
    <t>Капітальний ремонт харчоблоку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</si>
  <si>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дороги по вул. Половецька с. Сонячне Запорізького району Запорізької області</t>
  </si>
  <si>
    <t>Капітальний ремонт дорожнього покриття по вул. Ювілейна село Володимирівське Запорізького району Запорізької області</t>
  </si>
  <si>
    <t>Капітальний ремонт дорожнього покриття по вул. Лазурна селища Сонячне Запорізького району Запорізької області</t>
  </si>
  <si>
    <t>Капітальний ремонт дорожнього покриття по вул. Академічна селища Сонячне Запорізького району Запорізької області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</si>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</sst>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B13" sqref="B13"/>
    </sheetView>
  </sheetViews>
  <sheetFormatPr defaultRowHeight="15" x14ac:dyDescent="0.25"/>
  <cols>
    <col min="1" max="1" width="43.140625" customWidth="1"/>
    <col min="2" max="4" width="18.85546875" customWidth="1"/>
    <col min="5" max="5" width="30" customWidth="1"/>
  </cols>
  <sheetData>
    <row r="1" spans="1:5" ht="18.75" x14ac:dyDescent="0.25">
      <c r="A1" s="14"/>
    </row>
    <row r="2" spans="1:5" ht="18.75" x14ac:dyDescent="0.3">
      <c r="A2" s="15"/>
      <c r="E2" s="11" t="s">
        <v>99</v>
      </c>
    </row>
    <row r="3" spans="1:5" ht="18.75" x14ac:dyDescent="0.3">
      <c r="A3" s="15"/>
      <c r="E3" s="11" t="s">
        <v>100</v>
      </c>
    </row>
    <row r="4" spans="1:5" ht="18.75" x14ac:dyDescent="0.3">
      <c r="A4" s="15"/>
      <c r="E4" s="11" t="s">
        <v>101</v>
      </c>
    </row>
    <row r="5" spans="1:5" ht="18.75" x14ac:dyDescent="0.3">
      <c r="A5" s="15"/>
      <c r="E5" s="11" t="s">
        <v>102</v>
      </c>
    </row>
    <row r="6" spans="1:5" ht="18.75" x14ac:dyDescent="0.3">
      <c r="A6" s="15"/>
      <c r="E6" s="11" t="s">
        <v>96</v>
      </c>
    </row>
    <row r="7" spans="1:5" ht="15.75" x14ac:dyDescent="0.25">
      <c r="A7" s="15"/>
      <c r="E7" s="12"/>
    </row>
    <row r="8" spans="1:5" ht="18.75" x14ac:dyDescent="0.25">
      <c r="A8" s="32" t="s">
        <v>103</v>
      </c>
      <c r="B8" s="32"/>
      <c r="C8" s="32"/>
      <c r="D8" s="32"/>
      <c r="E8" s="32"/>
    </row>
    <row r="9" spans="1:5" ht="58.5" customHeight="1" x14ac:dyDescent="0.25">
      <c r="A9" s="33" t="s">
        <v>173</v>
      </c>
      <c r="B9" s="33"/>
      <c r="C9" s="33"/>
      <c r="D9" s="33"/>
      <c r="E9" s="33"/>
    </row>
    <row r="10" spans="1:5" ht="18.75" x14ac:dyDescent="0.25">
      <c r="A10" s="16"/>
      <c r="E10" s="17" t="s">
        <v>104</v>
      </c>
    </row>
    <row r="11" spans="1:5" ht="56.25" x14ac:dyDescent="0.25">
      <c r="A11" s="18" t="s">
        <v>105</v>
      </c>
      <c r="B11" s="18" t="s">
        <v>106</v>
      </c>
      <c r="C11" s="18" t="s">
        <v>107</v>
      </c>
      <c r="D11" s="18" t="s">
        <v>108</v>
      </c>
      <c r="E11" s="18" t="s">
        <v>109</v>
      </c>
    </row>
    <row r="12" spans="1:5" ht="27.75" customHeight="1" x14ac:dyDescent="0.25">
      <c r="A12" s="19" t="s">
        <v>110</v>
      </c>
      <c r="B12" s="20">
        <f>SUM(B13:B14)</f>
        <v>299911.761</v>
      </c>
      <c r="C12" s="20">
        <f>SUM(C13:C14)</f>
        <v>533608.22900000005</v>
      </c>
      <c r="D12" s="20">
        <f>SUM(D13:D14)</f>
        <v>353407.40399999998</v>
      </c>
      <c r="E12" s="20">
        <f>SUM(B12:D12)</f>
        <v>1186927.3939999999</v>
      </c>
    </row>
    <row r="13" spans="1:5" ht="18.75" x14ac:dyDescent="0.25">
      <c r="A13" s="21" t="s">
        <v>111</v>
      </c>
      <c r="B13" s="22">
        <v>59657.328999999998</v>
      </c>
      <c r="C13" s="22">
        <f>243992.929+4760+169313.3+68822-101392.566</f>
        <v>385495.663</v>
      </c>
      <c r="D13" s="22">
        <f>102531.722+7000+174831.085+22324.597-14800.1</f>
        <v>291887.304</v>
      </c>
      <c r="E13" s="20">
        <f t="shared" ref="E13:E14" si="0">SUM(B13:D13)</f>
        <v>737040.29599999997</v>
      </c>
    </row>
    <row r="14" spans="1:5" ht="18.75" x14ac:dyDescent="0.25">
      <c r="A14" s="21" t="s">
        <v>112</v>
      </c>
      <c r="B14" s="22">
        <v>240254.432</v>
      </c>
      <c r="C14" s="22">
        <f>46720+101392.566</f>
        <v>148112.56599999999</v>
      </c>
      <c r="D14" s="22">
        <f>46720+14800.1</f>
        <v>61520.1</v>
      </c>
      <c r="E14" s="20">
        <f t="shared" si="0"/>
        <v>449887.098</v>
      </c>
    </row>
    <row r="15" spans="1:5" ht="18.75" x14ac:dyDescent="0.25">
      <c r="A15" s="16"/>
    </row>
    <row r="16" spans="1:5" ht="15.75" x14ac:dyDescent="0.25">
      <c r="A16" s="23"/>
    </row>
    <row r="17" spans="1:5" ht="18.75" x14ac:dyDescent="0.3">
      <c r="A17" s="24" t="s">
        <v>113</v>
      </c>
      <c r="E17" s="11" t="s">
        <v>94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workbookViewId="0">
      <selection activeCell="C21" sqref="C21"/>
    </sheetView>
  </sheetViews>
  <sheetFormatPr defaultRowHeight="15" x14ac:dyDescent="0.25"/>
  <cols>
    <col min="2" max="2" width="92.140625" customWidth="1"/>
    <col min="3" max="3" width="19" customWidth="1"/>
    <col min="4" max="4" width="18.140625" customWidth="1"/>
    <col min="5" max="5" width="18.85546875" customWidth="1"/>
  </cols>
  <sheetData>
    <row r="1" spans="1:5" x14ac:dyDescent="0.25">
      <c r="A1" s="2"/>
    </row>
    <row r="2" spans="1:5" ht="15.75" x14ac:dyDescent="0.25">
      <c r="A2" s="2"/>
      <c r="D2" s="12" t="s">
        <v>95</v>
      </c>
      <c r="E2" s="12"/>
    </row>
    <row r="3" spans="1:5" ht="32.25" customHeight="1" x14ac:dyDescent="0.25">
      <c r="A3" s="2"/>
      <c r="D3" s="38" t="s">
        <v>97</v>
      </c>
      <c r="E3" s="38"/>
    </row>
    <row r="4" spans="1:5" ht="15.75" x14ac:dyDescent="0.25">
      <c r="A4" s="2"/>
      <c r="D4" s="39" t="s">
        <v>96</v>
      </c>
      <c r="E4" s="39"/>
    </row>
    <row r="5" spans="1:5" ht="15.75" x14ac:dyDescent="0.25">
      <c r="A5" s="1"/>
    </row>
    <row r="6" spans="1:5" ht="18.75" x14ac:dyDescent="0.25">
      <c r="A6" s="40" t="s">
        <v>98</v>
      </c>
      <c r="B6" s="40"/>
      <c r="C6" s="40"/>
      <c r="D6" s="40"/>
      <c r="E6" s="40"/>
    </row>
    <row r="7" spans="1:5" ht="45.75" customHeight="1" x14ac:dyDescent="0.25">
      <c r="A7" s="41" t="s">
        <v>173</v>
      </c>
      <c r="B7" s="41"/>
      <c r="C7" s="41"/>
      <c r="D7" s="41"/>
      <c r="E7" s="41"/>
    </row>
    <row r="8" spans="1:5" ht="19.5" thickBot="1" x14ac:dyDescent="0.3">
      <c r="A8" s="3"/>
    </row>
    <row r="9" spans="1:5" ht="15.75" customHeight="1" x14ac:dyDescent="0.25">
      <c r="A9" s="35" t="s">
        <v>0</v>
      </c>
      <c r="B9" s="35" t="s">
        <v>1</v>
      </c>
      <c r="C9" s="35" t="s">
        <v>2</v>
      </c>
      <c r="D9" s="35" t="s">
        <v>3</v>
      </c>
      <c r="E9" s="35" t="s">
        <v>4</v>
      </c>
    </row>
    <row r="10" spans="1:5" ht="15" customHeight="1" x14ac:dyDescent="0.25">
      <c r="A10" s="36"/>
      <c r="B10" s="36"/>
      <c r="C10" s="36"/>
      <c r="D10" s="36"/>
      <c r="E10" s="36"/>
    </row>
    <row r="11" spans="1:5" ht="15" customHeight="1" x14ac:dyDescent="0.25">
      <c r="A11" s="36"/>
      <c r="B11" s="36"/>
      <c r="C11" s="36"/>
      <c r="D11" s="36"/>
      <c r="E11" s="36"/>
    </row>
    <row r="12" spans="1:5" ht="15.75" thickBot="1" x14ac:dyDescent="0.3">
      <c r="A12" s="37"/>
      <c r="B12" s="37"/>
      <c r="C12" s="37"/>
      <c r="D12" s="37"/>
      <c r="E12" s="37"/>
    </row>
    <row r="13" spans="1:5" ht="28.5" customHeight="1" thickTop="1" x14ac:dyDescent="0.25">
      <c r="A13" s="6" t="s">
        <v>5</v>
      </c>
      <c r="B13" s="7" t="s">
        <v>6</v>
      </c>
      <c r="C13" s="10">
        <f>C14+C15+C16+C17+C18+C19+C20+C21+C22+C23</f>
        <v>1741.4</v>
      </c>
      <c r="D13" s="10">
        <f t="shared" ref="D13:E13" si="0">D14+D15+D16+D17+D18+D19+D20+D21+D22+D23</f>
        <v>7739.68</v>
      </c>
      <c r="E13" s="10">
        <f t="shared" si="0"/>
        <v>5098.6480000000001</v>
      </c>
    </row>
    <row r="14" spans="1:5" ht="38.25" customHeight="1" x14ac:dyDescent="0.25">
      <c r="A14" s="4" t="s">
        <v>51</v>
      </c>
      <c r="B14" s="5" t="s">
        <v>7</v>
      </c>
      <c r="C14" s="8">
        <v>254.4</v>
      </c>
      <c r="D14" s="8">
        <v>305.27999999999997</v>
      </c>
      <c r="E14" s="8">
        <v>335.80799999999999</v>
      </c>
    </row>
    <row r="15" spans="1:5" ht="15.75" x14ac:dyDescent="0.25">
      <c r="A15" s="4" t="s">
        <v>52</v>
      </c>
      <c r="B15" s="5" t="s">
        <v>8</v>
      </c>
      <c r="C15" s="8">
        <v>1000</v>
      </c>
      <c r="D15" s="8">
        <v>1200</v>
      </c>
      <c r="E15" s="8">
        <v>1320</v>
      </c>
    </row>
    <row r="16" spans="1:5" ht="15.75" x14ac:dyDescent="0.25">
      <c r="A16" s="4" t="s">
        <v>53</v>
      </c>
      <c r="B16" s="5" t="s">
        <v>9</v>
      </c>
      <c r="C16" s="8">
        <v>80</v>
      </c>
      <c r="D16" s="8">
        <v>96</v>
      </c>
      <c r="E16" s="8">
        <v>105.6</v>
      </c>
    </row>
    <row r="17" spans="1:5" ht="15.75" x14ac:dyDescent="0.25">
      <c r="A17" s="4" t="s">
        <v>54</v>
      </c>
      <c r="B17" s="5" t="s">
        <v>10</v>
      </c>
      <c r="C17" s="8">
        <v>49</v>
      </c>
      <c r="D17" s="8">
        <v>58.8</v>
      </c>
      <c r="E17" s="8">
        <v>64.680000000000007</v>
      </c>
    </row>
    <row r="18" spans="1:5" ht="15.75" x14ac:dyDescent="0.25">
      <c r="A18" s="4" t="s">
        <v>55</v>
      </c>
      <c r="B18" s="5" t="s">
        <v>11</v>
      </c>
      <c r="C18" s="8">
        <v>49</v>
      </c>
      <c r="D18" s="8">
        <v>58.8</v>
      </c>
      <c r="E18" s="8">
        <v>64.680000000000007</v>
      </c>
    </row>
    <row r="19" spans="1:5" ht="31.5" x14ac:dyDescent="0.25">
      <c r="A19" s="4" t="s">
        <v>56</v>
      </c>
      <c r="B19" s="5" t="s">
        <v>12</v>
      </c>
      <c r="C19" s="8">
        <v>49</v>
      </c>
      <c r="D19" s="8">
        <v>58.8</v>
      </c>
      <c r="E19" s="8">
        <v>64.680000000000007</v>
      </c>
    </row>
    <row r="20" spans="1:5" ht="15.75" x14ac:dyDescent="0.25">
      <c r="A20" s="4" t="s">
        <v>57</v>
      </c>
      <c r="B20" s="5" t="s">
        <v>13</v>
      </c>
      <c r="C20" s="8">
        <v>100</v>
      </c>
      <c r="D20" s="8">
        <v>120</v>
      </c>
      <c r="E20" s="8">
        <v>132</v>
      </c>
    </row>
    <row r="21" spans="1:5" ht="45.75" customHeight="1" x14ac:dyDescent="0.25">
      <c r="A21" s="4" t="s">
        <v>58</v>
      </c>
      <c r="B21" s="5" t="s">
        <v>14</v>
      </c>
      <c r="C21" s="8">
        <v>160</v>
      </c>
      <c r="D21" s="8">
        <v>192</v>
      </c>
      <c r="E21" s="8">
        <v>211.2</v>
      </c>
    </row>
    <row r="22" spans="1:5" ht="15.75" x14ac:dyDescent="0.25">
      <c r="A22" s="4" t="s">
        <v>59</v>
      </c>
      <c r="B22" s="5" t="s">
        <v>15</v>
      </c>
      <c r="C22" s="8">
        <v>0</v>
      </c>
      <c r="D22" s="8">
        <v>1950</v>
      </c>
      <c r="E22" s="8">
        <v>300</v>
      </c>
    </row>
    <row r="23" spans="1:5" ht="23.25" customHeight="1" x14ac:dyDescent="0.25">
      <c r="A23" s="4" t="s">
        <v>60</v>
      </c>
      <c r="B23" s="5" t="s">
        <v>16</v>
      </c>
      <c r="C23" s="8">
        <v>0</v>
      </c>
      <c r="D23" s="8">
        <v>3700</v>
      </c>
      <c r="E23" s="8">
        <v>2500</v>
      </c>
    </row>
    <row r="24" spans="1:5" ht="15.75" x14ac:dyDescent="0.25">
      <c r="A24" s="6">
        <v>2</v>
      </c>
      <c r="B24" s="7" t="s">
        <v>17</v>
      </c>
      <c r="C24" s="10">
        <f>SUM(C25:C56)</f>
        <v>18930.207999999999</v>
      </c>
      <c r="D24" s="10">
        <f t="shared" ref="D24:E24" si="1">SUM(D25:D56)</f>
        <v>236253.24900000001</v>
      </c>
      <c r="E24" s="10">
        <f t="shared" si="1"/>
        <v>97433.073999999993</v>
      </c>
    </row>
    <row r="25" spans="1:5" ht="15.75" x14ac:dyDescent="0.25">
      <c r="A25" s="4" t="s">
        <v>61</v>
      </c>
      <c r="B25" s="50" t="s">
        <v>18</v>
      </c>
      <c r="C25" s="51">
        <v>199</v>
      </c>
      <c r="D25" s="8">
        <v>238.8</v>
      </c>
      <c r="E25" s="8">
        <v>262.68</v>
      </c>
    </row>
    <row r="26" spans="1:5" ht="38.25" customHeight="1" x14ac:dyDescent="0.25">
      <c r="A26" s="4" t="s">
        <v>62</v>
      </c>
      <c r="B26" s="50" t="s">
        <v>19</v>
      </c>
      <c r="C26" s="51">
        <v>1400</v>
      </c>
      <c r="D26" s="8">
        <v>7600</v>
      </c>
      <c r="E26" s="8">
        <v>3000</v>
      </c>
    </row>
    <row r="27" spans="1:5" ht="31.5" x14ac:dyDescent="0.25">
      <c r="A27" s="4" t="s">
        <v>63</v>
      </c>
      <c r="B27" s="50" t="s">
        <v>20</v>
      </c>
      <c r="C27" s="51">
        <v>199</v>
      </c>
      <c r="D27" s="8">
        <v>238.8</v>
      </c>
      <c r="E27" s="8">
        <v>262.68</v>
      </c>
    </row>
    <row r="28" spans="1:5" ht="51" customHeight="1" x14ac:dyDescent="0.25">
      <c r="A28" s="4" t="s">
        <v>64</v>
      </c>
      <c r="B28" s="50" t="s">
        <v>21</v>
      </c>
      <c r="C28" s="51">
        <v>1300</v>
      </c>
      <c r="D28" s="8">
        <v>1560</v>
      </c>
      <c r="E28" s="8">
        <v>1716</v>
      </c>
    </row>
    <row r="29" spans="1:5" ht="15.75" x14ac:dyDescent="0.25">
      <c r="A29" s="4" t="s">
        <v>65</v>
      </c>
      <c r="B29" s="50" t="s">
        <v>22</v>
      </c>
      <c r="C29" s="51">
        <v>60</v>
      </c>
      <c r="D29" s="8">
        <v>45</v>
      </c>
      <c r="E29" s="8">
        <v>40</v>
      </c>
    </row>
    <row r="30" spans="1:5" ht="38.25" customHeight="1" x14ac:dyDescent="0.25">
      <c r="A30" s="4" t="s">
        <v>66</v>
      </c>
      <c r="B30" s="50" t="s">
        <v>23</v>
      </c>
      <c r="C30" s="51">
        <v>2624.2080000000001</v>
      </c>
      <c r="D30" s="8">
        <v>3149.049</v>
      </c>
      <c r="E30" s="8">
        <v>3463.9540000000002</v>
      </c>
    </row>
    <row r="31" spans="1:5" ht="15.75" x14ac:dyDescent="0.25">
      <c r="A31" s="4" t="s">
        <v>67</v>
      </c>
      <c r="B31" s="50" t="s">
        <v>24</v>
      </c>
      <c r="C31" s="51">
        <v>30</v>
      </c>
      <c r="D31" s="8">
        <v>36</v>
      </c>
      <c r="E31" s="8">
        <v>39.6</v>
      </c>
    </row>
    <row r="32" spans="1:5" ht="38.25" customHeight="1" x14ac:dyDescent="0.25">
      <c r="A32" s="4" t="s">
        <v>68</v>
      </c>
      <c r="B32" s="50" t="s">
        <v>25</v>
      </c>
      <c r="C32" s="51">
        <v>3000</v>
      </c>
      <c r="D32" s="8">
        <v>13050</v>
      </c>
      <c r="E32" s="8">
        <v>5600</v>
      </c>
    </row>
    <row r="33" spans="1:5" ht="36" customHeight="1" x14ac:dyDescent="0.25">
      <c r="A33" s="4" t="s">
        <v>69</v>
      </c>
      <c r="B33" s="50" t="s">
        <v>26</v>
      </c>
      <c r="C33" s="51">
        <v>120</v>
      </c>
      <c r="D33" s="8">
        <v>144</v>
      </c>
      <c r="E33" s="8">
        <v>158.4</v>
      </c>
    </row>
    <row r="34" spans="1:5" ht="27" customHeight="1" x14ac:dyDescent="0.25">
      <c r="A34" s="4" t="s">
        <v>70</v>
      </c>
      <c r="B34" s="50" t="s">
        <v>27</v>
      </c>
      <c r="C34" s="51">
        <v>400</v>
      </c>
      <c r="D34" s="8">
        <v>480</v>
      </c>
      <c r="E34" s="8">
        <v>528</v>
      </c>
    </row>
    <row r="35" spans="1:5" ht="15.75" x14ac:dyDescent="0.25">
      <c r="A35" s="4" t="s">
        <v>71</v>
      </c>
      <c r="B35" s="50" t="s">
        <v>28</v>
      </c>
      <c r="C35" s="51">
        <v>410</v>
      </c>
      <c r="D35" s="8">
        <v>492</v>
      </c>
      <c r="E35" s="8">
        <v>541.20000000000005</v>
      </c>
    </row>
    <row r="36" spans="1:5" ht="48" customHeight="1" x14ac:dyDescent="0.25">
      <c r="A36" s="4" t="s">
        <v>72</v>
      </c>
      <c r="B36" s="50" t="s">
        <v>29</v>
      </c>
      <c r="C36" s="51">
        <v>60</v>
      </c>
      <c r="D36" s="8">
        <v>72</v>
      </c>
      <c r="E36" s="8">
        <v>79.2</v>
      </c>
    </row>
    <row r="37" spans="1:5" ht="36.75" customHeight="1" x14ac:dyDescent="0.25">
      <c r="A37" s="4" t="s">
        <v>73</v>
      </c>
      <c r="B37" s="50" t="s">
        <v>30</v>
      </c>
      <c r="C37" s="51">
        <v>199</v>
      </c>
      <c r="D37" s="8">
        <v>238.8</v>
      </c>
      <c r="E37" s="8">
        <v>262.68</v>
      </c>
    </row>
    <row r="38" spans="1:5" ht="39.75" customHeight="1" x14ac:dyDescent="0.25">
      <c r="A38" s="4" t="s">
        <v>74</v>
      </c>
      <c r="B38" s="50" t="s">
        <v>31</v>
      </c>
      <c r="C38" s="51">
        <v>199</v>
      </c>
      <c r="D38" s="8">
        <v>238.8</v>
      </c>
      <c r="E38" s="8">
        <v>262.68</v>
      </c>
    </row>
    <row r="39" spans="1:5" ht="33" customHeight="1" x14ac:dyDescent="0.25">
      <c r="A39" s="4" t="s">
        <v>75</v>
      </c>
      <c r="B39" s="50" t="s">
        <v>32</v>
      </c>
      <c r="C39" s="51">
        <v>800</v>
      </c>
      <c r="D39" s="8">
        <v>960</v>
      </c>
      <c r="E39" s="8">
        <v>1056</v>
      </c>
    </row>
    <row r="40" spans="1:5" ht="15.75" x14ac:dyDescent="0.25">
      <c r="A40" s="4" t="s">
        <v>76</v>
      </c>
      <c r="B40" s="50" t="s">
        <v>33</v>
      </c>
      <c r="C40" s="51">
        <v>100</v>
      </c>
      <c r="D40" s="8">
        <v>0</v>
      </c>
      <c r="E40" s="8">
        <v>0</v>
      </c>
    </row>
    <row r="41" spans="1:5" ht="15.75" x14ac:dyDescent="0.25">
      <c r="A41" s="4" t="s">
        <v>77</v>
      </c>
      <c r="B41" s="50" t="s">
        <v>34</v>
      </c>
      <c r="C41" s="51">
        <v>1950</v>
      </c>
      <c r="D41" s="8">
        <v>2340</v>
      </c>
      <c r="E41" s="8">
        <v>2574</v>
      </c>
    </row>
    <row r="42" spans="1:5" ht="15.75" x14ac:dyDescent="0.25">
      <c r="A42" s="4" t="s">
        <v>78</v>
      </c>
      <c r="B42" s="50" t="s">
        <v>35</v>
      </c>
      <c r="C42" s="51">
        <v>350</v>
      </c>
      <c r="D42" s="8">
        <v>420</v>
      </c>
      <c r="E42" s="8">
        <v>462</v>
      </c>
    </row>
    <row r="43" spans="1:5" ht="15.75" x14ac:dyDescent="0.25">
      <c r="A43" s="4" t="s">
        <v>79</v>
      </c>
      <c r="B43" s="50" t="s">
        <v>36</v>
      </c>
      <c r="C43" s="51">
        <v>80</v>
      </c>
      <c r="D43" s="8">
        <v>96</v>
      </c>
      <c r="E43" s="8">
        <v>105.6</v>
      </c>
    </row>
    <row r="44" spans="1:5" ht="15.75" x14ac:dyDescent="0.25">
      <c r="A44" s="4" t="s">
        <v>80</v>
      </c>
      <c r="B44" s="50" t="s">
        <v>37</v>
      </c>
      <c r="C44" s="51">
        <v>20</v>
      </c>
      <c r="D44" s="8">
        <v>24</v>
      </c>
      <c r="E44" s="8">
        <v>26.4</v>
      </c>
    </row>
    <row r="45" spans="1:5" ht="33" customHeight="1" x14ac:dyDescent="0.25">
      <c r="A45" s="4" t="s">
        <v>81</v>
      </c>
      <c r="B45" s="50" t="s">
        <v>38</v>
      </c>
      <c r="C45" s="51">
        <v>300</v>
      </c>
      <c r="D45" s="8">
        <v>2940</v>
      </c>
      <c r="E45" s="8">
        <v>1560</v>
      </c>
    </row>
    <row r="46" spans="1:5" ht="15.75" x14ac:dyDescent="0.25">
      <c r="A46" s="4" t="s">
        <v>82</v>
      </c>
      <c r="B46" s="50" t="s">
        <v>39</v>
      </c>
      <c r="C46" s="51">
        <v>40</v>
      </c>
      <c r="D46" s="8">
        <v>48</v>
      </c>
      <c r="E46" s="8">
        <v>52.8</v>
      </c>
    </row>
    <row r="47" spans="1:5" ht="15.75" x14ac:dyDescent="0.25">
      <c r="A47" s="4" t="s">
        <v>83</v>
      </c>
      <c r="B47" s="50" t="s">
        <v>40</v>
      </c>
      <c r="C47" s="51">
        <v>60</v>
      </c>
      <c r="D47" s="8">
        <v>72</v>
      </c>
      <c r="E47" s="8">
        <v>79.2</v>
      </c>
    </row>
    <row r="48" spans="1:5" ht="31.5" x14ac:dyDescent="0.25">
      <c r="A48" s="4" t="s">
        <v>84</v>
      </c>
      <c r="B48" s="50" t="s">
        <v>41</v>
      </c>
      <c r="C48" s="51">
        <v>30</v>
      </c>
      <c r="D48" s="8">
        <v>410</v>
      </c>
      <c r="E48" s="8">
        <v>300</v>
      </c>
    </row>
    <row r="49" spans="1:5" ht="31.5" customHeight="1" x14ac:dyDescent="0.25">
      <c r="A49" s="4" t="s">
        <v>85</v>
      </c>
      <c r="B49" s="50" t="s">
        <v>42</v>
      </c>
      <c r="C49" s="51">
        <v>2500</v>
      </c>
      <c r="D49" s="8">
        <v>7950</v>
      </c>
      <c r="E49" s="9"/>
    </row>
    <row r="50" spans="1:5" ht="28.5" customHeight="1" x14ac:dyDescent="0.25">
      <c r="A50" s="4" t="s">
        <v>86</v>
      </c>
      <c r="B50" s="50" t="s">
        <v>43</v>
      </c>
      <c r="C50" s="51">
        <v>2500</v>
      </c>
      <c r="D50" s="8">
        <v>5400</v>
      </c>
      <c r="E50" s="8"/>
    </row>
    <row r="51" spans="1:5" ht="42" customHeight="1" x14ac:dyDescent="0.25">
      <c r="A51" s="4" t="s">
        <v>87</v>
      </c>
      <c r="B51" s="50" t="s">
        <v>44</v>
      </c>
      <c r="C51" s="51">
        <v>0</v>
      </c>
      <c r="D51" s="8">
        <v>13760</v>
      </c>
      <c r="E51" s="8"/>
    </row>
    <row r="52" spans="1:5" ht="27" customHeight="1" x14ac:dyDescent="0.25">
      <c r="A52" s="4" t="s">
        <v>88</v>
      </c>
      <c r="B52" s="50" t="s">
        <v>45</v>
      </c>
      <c r="C52" s="51">
        <v>0</v>
      </c>
      <c r="D52" s="8">
        <v>11300</v>
      </c>
      <c r="E52" s="8">
        <v>5000</v>
      </c>
    </row>
    <row r="53" spans="1:5" ht="50.25" customHeight="1" x14ac:dyDescent="0.25">
      <c r="A53" s="4" t="s">
        <v>89</v>
      </c>
      <c r="B53" s="50" t="s">
        <v>46</v>
      </c>
      <c r="C53" s="51">
        <v>0</v>
      </c>
      <c r="D53" s="8">
        <v>1200</v>
      </c>
      <c r="E53" s="8"/>
    </row>
    <row r="54" spans="1:5" ht="40.5" customHeight="1" x14ac:dyDescent="0.25">
      <c r="A54" s="4" t="s">
        <v>90</v>
      </c>
      <c r="B54" s="50" t="s">
        <v>47</v>
      </c>
      <c r="C54" s="51">
        <v>0</v>
      </c>
      <c r="D54" s="8">
        <v>15200</v>
      </c>
      <c r="E54" s="8">
        <v>5000</v>
      </c>
    </row>
    <row r="55" spans="1:5" ht="15.75" x14ac:dyDescent="0.25">
      <c r="A55" s="4" t="s">
        <v>91</v>
      </c>
      <c r="B55" s="50" t="s">
        <v>48</v>
      </c>
      <c r="C55" s="51">
        <v>0</v>
      </c>
      <c r="D55" s="8">
        <v>18450</v>
      </c>
      <c r="E55" s="8">
        <v>15000</v>
      </c>
    </row>
    <row r="56" spans="1:5" ht="15.75" x14ac:dyDescent="0.25">
      <c r="A56" s="4" t="s">
        <v>92</v>
      </c>
      <c r="B56" s="50" t="s">
        <v>49</v>
      </c>
      <c r="C56" s="51">
        <v>0</v>
      </c>
      <c r="D56" s="8">
        <v>128100</v>
      </c>
      <c r="E56" s="8">
        <v>50000</v>
      </c>
    </row>
    <row r="57" spans="1:5" ht="15.75" x14ac:dyDescent="0.25">
      <c r="A57" s="7"/>
      <c r="B57" s="7" t="s">
        <v>50</v>
      </c>
      <c r="C57" s="10">
        <f>C13+C24</f>
        <v>20671.608</v>
      </c>
      <c r="D57" s="10">
        <f t="shared" ref="D57:E57" si="2">D13+D24</f>
        <v>243992.929</v>
      </c>
      <c r="E57" s="10">
        <f t="shared" si="2"/>
        <v>102531.72199999999</v>
      </c>
    </row>
    <row r="59" spans="1:5" s="13" customFormat="1" ht="28.5" customHeight="1" x14ac:dyDescent="0.25">
      <c r="A59" s="34" t="s">
        <v>93</v>
      </c>
      <c r="B59" s="34"/>
      <c r="D59" s="12" t="s">
        <v>94</v>
      </c>
    </row>
  </sheetData>
  <mergeCells count="10">
    <mergeCell ref="A59:B59"/>
    <mergeCell ref="A9:A12"/>
    <mergeCell ref="B9:B12"/>
    <mergeCell ref="D3:E3"/>
    <mergeCell ref="D4:E4"/>
    <mergeCell ref="A6:E6"/>
    <mergeCell ref="A7:E7"/>
    <mergeCell ref="C9:C12"/>
    <mergeCell ref="D9:D12"/>
    <mergeCell ref="E9:E12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tabSelected="1" topLeftCell="A4" workbookViewId="0">
      <selection activeCell="E27" sqref="E27:E28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2" t="s">
        <v>114</v>
      </c>
      <c r="E2" s="12"/>
    </row>
    <row r="3" spans="1:6" ht="32.25" customHeight="1" x14ac:dyDescent="0.25">
      <c r="A3" s="2"/>
      <c r="D3" s="38" t="s">
        <v>97</v>
      </c>
      <c r="E3" s="38"/>
    </row>
    <row r="4" spans="1:6" ht="15.75" x14ac:dyDescent="0.25">
      <c r="A4" s="2"/>
      <c r="D4" s="39" t="s">
        <v>96</v>
      </c>
      <c r="E4" s="39"/>
    </row>
    <row r="5" spans="1:6" ht="15.75" x14ac:dyDescent="0.25">
      <c r="A5" s="1"/>
    </row>
    <row r="6" spans="1:6" ht="18.75" x14ac:dyDescent="0.25">
      <c r="A6" s="40" t="s">
        <v>115</v>
      </c>
      <c r="B6" s="40"/>
      <c r="C6" s="40"/>
      <c r="D6" s="40"/>
      <c r="E6" s="40"/>
    </row>
    <row r="7" spans="1:6" ht="45.75" customHeight="1" x14ac:dyDescent="0.25">
      <c r="A7" s="41" t="s">
        <v>173</v>
      </c>
      <c r="B7" s="41"/>
      <c r="C7" s="41"/>
      <c r="D7" s="41"/>
      <c r="E7" s="41"/>
    </row>
    <row r="8" spans="1:6" ht="19.5" thickBot="1" x14ac:dyDescent="0.3">
      <c r="A8" s="3"/>
    </row>
    <row r="9" spans="1:6" ht="15.75" customHeight="1" x14ac:dyDescent="0.25">
      <c r="A9" s="35" t="s">
        <v>0</v>
      </c>
      <c r="B9" s="35" t="s">
        <v>1</v>
      </c>
      <c r="C9" s="35" t="s">
        <v>120</v>
      </c>
      <c r="D9" s="35" t="s">
        <v>2</v>
      </c>
      <c r="E9" s="35" t="s">
        <v>3</v>
      </c>
      <c r="F9" s="35" t="s">
        <v>4</v>
      </c>
    </row>
    <row r="10" spans="1:6" ht="15" customHeight="1" x14ac:dyDescent="0.25">
      <c r="A10" s="36"/>
      <c r="B10" s="36"/>
      <c r="C10" s="36"/>
      <c r="D10" s="36"/>
      <c r="E10" s="36"/>
      <c r="F10" s="36"/>
    </row>
    <row r="11" spans="1:6" ht="15" customHeight="1" x14ac:dyDescent="0.25">
      <c r="A11" s="36"/>
      <c r="B11" s="36"/>
      <c r="C11" s="36"/>
      <c r="D11" s="36"/>
      <c r="E11" s="36"/>
      <c r="F11" s="36"/>
    </row>
    <row r="12" spans="1:6" ht="18" customHeight="1" thickBot="1" x14ac:dyDescent="0.3">
      <c r="A12" s="37"/>
      <c r="B12" s="37"/>
      <c r="C12" s="37"/>
      <c r="D12" s="37"/>
      <c r="E12" s="37"/>
      <c r="F12" s="37"/>
    </row>
    <row r="13" spans="1:6" ht="28.5" customHeight="1" thickTop="1" x14ac:dyDescent="0.25">
      <c r="A13" s="6" t="s">
        <v>5</v>
      </c>
      <c r="B13" s="7" t="s">
        <v>116</v>
      </c>
      <c r="C13" s="7"/>
      <c r="D13" s="10">
        <f>SUM(D14:D17)</f>
        <v>20500</v>
      </c>
      <c r="E13" s="10">
        <f t="shared" ref="E13:F13" si="0">SUM(E14:E17)</f>
        <v>0</v>
      </c>
      <c r="F13" s="10">
        <f t="shared" si="0"/>
        <v>0</v>
      </c>
    </row>
    <row r="14" spans="1:6" ht="33" customHeight="1" x14ac:dyDescent="0.25">
      <c r="A14" s="4" t="s">
        <v>51</v>
      </c>
      <c r="B14" s="5" t="s">
        <v>119</v>
      </c>
      <c r="C14" s="25" t="s">
        <v>121</v>
      </c>
      <c r="D14" s="8">
        <v>7500</v>
      </c>
      <c r="E14" s="8">
        <v>0</v>
      </c>
      <c r="F14" s="8">
        <v>0</v>
      </c>
    </row>
    <row r="15" spans="1:6" ht="47.25" x14ac:dyDescent="0.25">
      <c r="A15" s="4" t="s">
        <v>52</v>
      </c>
      <c r="B15" s="5" t="s">
        <v>118</v>
      </c>
      <c r="C15" s="25" t="s">
        <v>121</v>
      </c>
      <c r="D15" s="8">
        <v>13000</v>
      </c>
      <c r="E15" s="8">
        <v>0</v>
      </c>
      <c r="F15" s="8">
        <v>0</v>
      </c>
    </row>
    <row r="16" spans="1:6" ht="15.75" x14ac:dyDescent="0.25">
      <c r="A16" s="4"/>
      <c r="B16" s="5"/>
      <c r="C16" s="5"/>
      <c r="D16" s="8"/>
      <c r="E16" s="8"/>
      <c r="F16" s="8"/>
    </row>
    <row r="17" spans="1:6" ht="15.75" x14ac:dyDescent="0.25">
      <c r="A17" s="4"/>
      <c r="B17" s="5"/>
      <c r="C17" s="5"/>
      <c r="D17" s="8"/>
      <c r="E17" s="8"/>
      <c r="F17" s="8"/>
    </row>
    <row r="18" spans="1:6" ht="15.75" x14ac:dyDescent="0.25">
      <c r="A18" s="6">
        <v>2</v>
      </c>
      <c r="B18" s="7" t="s">
        <v>117</v>
      </c>
      <c r="C18" s="7"/>
      <c r="D18" s="10">
        <f>SUM(D19:D25)</f>
        <v>23409.424999999999</v>
      </c>
      <c r="E18" s="10">
        <f t="shared" ref="E18:F18" si="1">SUM(E19:E25)</f>
        <v>51480</v>
      </c>
      <c r="F18" s="10">
        <f t="shared" si="1"/>
        <v>53720</v>
      </c>
    </row>
    <row r="19" spans="1:6" ht="31.5" x14ac:dyDescent="0.25">
      <c r="A19" s="42" t="s">
        <v>61</v>
      </c>
      <c r="B19" s="44" t="s">
        <v>123</v>
      </c>
      <c r="C19" s="25" t="s">
        <v>121</v>
      </c>
      <c r="D19" s="8">
        <v>23333.383999999998</v>
      </c>
      <c r="E19" s="8">
        <v>1400</v>
      </c>
      <c r="F19" s="8">
        <v>3500</v>
      </c>
    </row>
    <row r="20" spans="1:6" ht="15.75" x14ac:dyDescent="0.25">
      <c r="A20" s="43"/>
      <c r="B20" s="45"/>
      <c r="C20" s="25" t="s">
        <v>122</v>
      </c>
      <c r="D20" s="8">
        <v>0</v>
      </c>
      <c r="E20" s="8">
        <v>24030</v>
      </c>
      <c r="F20" s="8">
        <v>24030</v>
      </c>
    </row>
    <row r="21" spans="1:6" ht="38.25" customHeight="1" x14ac:dyDescent="0.25">
      <c r="A21" s="4" t="s">
        <v>62</v>
      </c>
      <c r="B21" s="5" t="s">
        <v>124</v>
      </c>
      <c r="C21" s="25" t="s">
        <v>121</v>
      </c>
      <c r="D21" s="8">
        <v>29.338000000000001</v>
      </c>
      <c r="E21" s="8">
        <v>0</v>
      </c>
      <c r="F21" s="8">
        <v>0</v>
      </c>
    </row>
    <row r="22" spans="1:6" ht="31.5" x14ac:dyDescent="0.25">
      <c r="A22" s="4" t="s">
        <v>63</v>
      </c>
      <c r="B22" s="5" t="s">
        <v>125</v>
      </c>
      <c r="C22" s="25" t="s">
        <v>121</v>
      </c>
      <c r="D22" s="8">
        <v>46.703000000000003</v>
      </c>
      <c r="E22" s="8">
        <v>0</v>
      </c>
      <c r="F22" s="8">
        <v>0</v>
      </c>
    </row>
    <row r="23" spans="1:6" ht="33" customHeight="1" x14ac:dyDescent="0.25">
      <c r="A23" s="42" t="s">
        <v>64</v>
      </c>
      <c r="B23" s="44" t="s">
        <v>126</v>
      </c>
      <c r="C23" s="25" t="s">
        <v>121</v>
      </c>
      <c r="D23" s="8">
        <v>0</v>
      </c>
      <c r="E23" s="8">
        <v>1980</v>
      </c>
      <c r="F23" s="8">
        <v>3500</v>
      </c>
    </row>
    <row r="24" spans="1:6" ht="25.5" customHeight="1" x14ac:dyDescent="0.25">
      <c r="A24" s="43"/>
      <c r="B24" s="45"/>
      <c r="C24" s="25" t="s">
        <v>122</v>
      </c>
      <c r="D24" s="8">
        <v>0</v>
      </c>
      <c r="E24" s="8">
        <v>22690</v>
      </c>
      <c r="F24" s="8">
        <v>22690</v>
      </c>
    </row>
    <row r="25" spans="1:6" ht="47.25" x14ac:dyDescent="0.25">
      <c r="A25" s="4" t="s">
        <v>65</v>
      </c>
      <c r="B25" s="5" t="s">
        <v>127</v>
      </c>
      <c r="C25" s="25" t="s">
        <v>121</v>
      </c>
      <c r="D25" s="8">
        <v>0</v>
      </c>
      <c r="E25" s="8">
        <v>1380</v>
      </c>
      <c r="F25" s="8">
        <v>0</v>
      </c>
    </row>
    <row r="26" spans="1:6" ht="20.25" customHeight="1" x14ac:dyDescent="0.25">
      <c r="A26" s="4"/>
      <c r="B26" s="7" t="s">
        <v>128</v>
      </c>
      <c r="C26" s="7"/>
      <c r="D26" s="10">
        <f>D18+D13</f>
        <v>43909.425000000003</v>
      </c>
      <c r="E26" s="10">
        <f t="shared" ref="E26:F26" si="2">E18+E13</f>
        <v>51480</v>
      </c>
      <c r="F26" s="10">
        <f t="shared" si="2"/>
        <v>53720</v>
      </c>
    </row>
    <row r="27" spans="1:6" ht="31.5" x14ac:dyDescent="0.25">
      <c r="A27" s="48"/>
      <c r="B27" s="46"/>
      <c r="C27" s="25" t="s">
        <v>121</v>
      </c>
      <c r="D27" s="10">
        <f>D18+D13</f>
        <v>43909.425000000003</v>
      </c>
      <c r="E27" s="10">
        <f>E13+E18-E20-E24</f>
        <v>4760</v>
      </c>
      <c r="F27" s="10">
        <f>F13+F18-F24-F20</f>
        <v>7000</v>
      </c>
    </row>
    <row r="28" spans="1:6" ht="15.75" x14ac:dyDescent="0.25">
      <c r="A28" s="49"/>
      <c r="B28" s="47"/>
      <c r="C28" s="25" t="s">
        <v>122</v>
      </c>
      <c r="D28" s="10">
        <v>0</v>
      </c>
      <c r="E28" s="10">
        <f>E20+E24</f>
        <v>46720</v>
      </c>
      <c r="F28" s="10">
        <f>F20+F24</f>
        <v>46720</v>
      </c>
    </row>
    <row r="29" spans="1:6" ht="15.75" x14ac:dyDescent="0.25">
      <c r="A29" s="26"/>
      <c r="B29" s="27"/>
      <c r="C29" s="28"/>
      <c r="D29" s="29"/>
      <c r="E29" s="29"/>
      <c r="F29" s="29"/>
    </row>
    <row r="30" spans="1:6" s="13" customFormat="1" ht="28.5" customHeight="1" x14ac:dyDescent="0.25">
      <c r="A30" s="34" t="s">
        <v>93</v>
      </c>
      <c r="B30" s="34"/>
      <c r="D30" s="12" t="s">
        <v>94</v>
      </c>
    </row>
  </sheetData>
  <mergeCells count="17">
    <mergeCell ref="F9:F12"/>
    <mergeCell ref="C9:C12"/>
    <mergeCell ref="A19:A20"/>
    <mergeCell ref="B19:B20"/>
    <mergeCell ref="B27:B28"/>
    <mergeCell ref="A27:A28"/>
    <mergeCell ref="A23:A24"/>
    <mergeCell ref="B23:B24"/>
    <mergeCell ref="A30:B30"/>
    <mergeCell ref="D3:E3"/>
    <mergeCell ref="D4:E4"/>
    <mergeCell ref="A6:E6"/>
    <mergeCell ref="A7:E7"/>
    <mergeCell ref="A9:A12"/>
    <mergeCell ref="B9:B12"/>
    <mergeCell ref="D9:D12"/>
    <mergeCell ref="E9:E12"/>
  </mergeCells>
  <pageMargins left="0.5118110236220472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topLeftCell="A28" workbookViewId="0">
      <selection activeCell="J41" sqref="J41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2" t="s">
        <v>129</v>
      </c>
      <c r="E2" s="12"/>
    </row>
    <row r="3" spans="1:6" ht="32.25" customHeight="1" x14ac:dyDescent="0.25">
      <c r="A3" s="2"/>
      <c r="D3" s="38" t="s">
        <v>97</v>
      </c>
      <c r="E3" s="38"/>
    </row>
    <row r="4" spans="1:6" ht="15.75" x14ac:dyDescent="0.25">
      <c r="A4" s="2"/>
      <c r="D4" s="39" t="s">
        <v>96</v>
      </c>
      <c r="E4" s="39"/>
    </row>
    <row r="5" spans="1:6" ht="15.75" x14ac:dyDescent="0.25">
      <c r="A5" s="1"/>
    </row>
    <row r="6" spans="1:6" ht="18.75" x14ac:dyDescent="0.25">
      <c r="A6" s="40" t="s">
        <v>130</v>
      </c>
      <c r="B6" s="40"/>
      <c r="C6" s="40"/>
      <c r="D6" s="40"/>
      <c r="E6" s="40"/>
    </row>
    <row r="7" spans="1:6" ht="45.75" customHeight="1" x14ac:dyDescent="0.25">
      <c r="A7" s="41" t="s">
        <v>173</v>
      </c>
      <c r="B7" s="41"/>
      <c r="C7" s="41"/>
      <c r="D7" s="41"/>
      <c r="E7" s="41"/>
    </row>
    <row r="8" spans="1:6" ht="19.5" thickBot="1" x14ac:dyDescent="0.3">
      <c r="A8" s="3"/>
    </row>
    <row r="9" spans="1:6" ht="15.75" customHeight="1" x14ac:dyDescent="0.25">
      <c r="A9" s="35" t="s">
        <v>0</v>
      </c>
      <c r="B9" s="35" t="s">
        <v>1</v>
      </c>
      <c r="C9" s="35" t="s">
        <v>120</v>
      </c>
      <c r="D9" s="35" t="s">
        <v>2</v>
      </c>
      <c r="E9" s="35" t="s">
        <v>3</v>
      </c>
      <c r="F9" s="35" t="s">
        <v>4</v>
      </c>
    </row>
    <row r="10" spans="1:6" ht="15" customHeight="1" x14ac:dyDescent="0.25">
      <c r="A10" s="36"/>
      <c r="B10" s="36"/>
      <c r="C10" s="36"/>
      <c r="D10" s="36"/>
      <c r="E10" s="36"/>
      <c r="F10" s="36"/>
    </row>
    <row r="11" spans="1:6" ht="15" customHeight="1" x14ac:dyDescent="0.25">
      <c r="A11" s="36"/>
      <c r="B11" s="36"/>
      <c r="C11" s="36"/>
      <c r="D11" s="36"/>
      <c r="E11" s="36"/>
      <c r="F11" s="36"/>
    </row>
    <row r="12" spans="1:6" ht="18" customHeight="1" thickBot="1" x14ac:dyDescent="0.3">
      <c r="A12" s="37"/>
      <c r="B12" s="37"/>
      <c r="C12" s="37"/>
      <c r="D12" s="37"/>
      <c r="E12" s="37"/>
      <c r="F12" s="37"/>
    </row>
    <row r="13" spans="1:6" ht="28.5" customHeight="1" thickTop="1" x14ac:dyDescent="0.25">
      <c r="A13" s="6" t="s">
        <v>5</v>
      </c>
      <c r="B13" s="7" t="s">
        <v>132</v>
      </c>
      <c r="C13" s="7"/>
      <c r="D13" s="10"/>
      <c r="E13" s="10"/>
      <c r="F13" s="10"/>
    </row>
    <row r="14" spans="1:6" ht="33" customHeight="1" x14ac:dyDescent="0.25">
      <c r="A14" s="4" t="s">
        <v>51</v>
      </c>
      <c r="B14" s="5" t="s">
        <v>131</v>
      </c>
      <c r="C14" s="25" t="s">
        <v>121</v>
      </c>
      <c r="D14" s="8">
        <v>11370</v>
      </c>
      <c r="E14" s="8">
        <v>0</v>
      </c>
      <c r="F14" s="8">
        <v>0</v>
      </c>
    </row>
    <row r="15" spans="1:6" ht="47.25" x14ac:dyDescent="0.25">
      <c r="A15" s="4" t="s">
        <v>52</v>
      </c>
      <c r="B15" s="5" t="s">
        <v>149</v>
      </c>
      <c r="C15" s="25" t="s">
        <v>121</v>
      </c>
      <c r="D15" s="8">
        <v>2660.0889999999999</v>
      </c>
      <c r="E15" s="8">
        <v>0</v>
      </c>
      <c r="F15" s="8">
        <v>0</v>
      </c>
    </row>
    <row r="16" spans="1:6" ht="47.25" x14ac:dyDescent="0.25">
      <c r="A16" s="4" t="s">
        <v>53</v>
      </c>
      <c r="B16" s="5" t="s">
        <v>133</v>
      </c>
      <c r="C16" s="25" t="s">
        <v>121</v>
      </c>
      <c r="D16" s="8">
        <v>22033.33</v>
      </c>
      <c r="E16" s="8">
        <v>0</v>
      </c>
      <c r="F16" s="8">
        <v>0</v>
      </c>
    </row>
    <row r="17" spans="1:6" ht="47.25" x14ac:dyDescent="0.25">
      <c r="A17" s="4" t="s">
        <v>54</v>
      </c>
      <c r="B17" s="5" t="s">
        <v>134</v>
      </c>
      <c r="C17" s="25" t="s">
        <v>121</v>
      </c>
      <c r="D17" s="8">
        <v>209.34299999999999</v>
      </c>
      <c r="E17" s="8">
        <v>0</v>
      </c>
      <c r="F17" s="8">
        <v>0</v>
      </c>
    </row>
    <row r="18" spans="1:6" ht="78.75" x14ac:dyDescent="0.25">
      <c r="A18" s="4" t="s">
        <v>55</v>
      </c>
      <c r="B18" s="5" t="s">
        <v>135</v>
      </c>
      <c r="C18" s="25" t="s">
        <v>121</v>
      </c>
      <c r="D18" s="8">
        <v>197.547</v>
      </c>
      <c r="E18" s="8">
        <v>0</v>
      </c>
      <c r="F18" s="8">
        <v>0</v>
      </c>
    </row>
    <row r="19" spans="1:6" ht="63" x14ac:dyDescent="0.25">
      <c r="A19" s="4" t="s">
        <v>56</v>
      </c>
      <c r="B19" s="5" t="s">
        <v>136</v>
      </c>
      <c r="C19" s="25" t="s">
        <v>121</v>
      </c>
      <c r="D19" s="8">
        <v>297.62299999999999</v>
      </c>
      <c r="E19" s="8">
        <v>0</v>
      </c>
      <c r="F19" s="8">
        <v>0</v>
      </c>
    </row>
    <row r="20" spans="1:6" ht="47.25" x14ac:dyDescent="0.25">
      <c r="A20" s="4" t="s">
        <v>57</v>
      </c>
      <c r="B20" s="5" t="s">
        <v>137</v>
      </c>
      <c r="C20" s="25" t="s">
        <v>121</v>
      </c>
      <c r="D20" s="8">
        <v>238.828</v>
      </c>
      <c r="E20" s="8">
        <v>0</v>
      </c>
      <c r="F20" s="8">
        <v>0</v>
      </c>
    </row>
    <row r="21" spans="1:6" ht="47.25" x14ac:dyDescent="0.25">
      <c r="A21" s="4" t="s">
        <v>58</v>
      </c>
      <c r="B21" s="5" t="s">
        <v>138</v>
      </c>
      <c r="C21" s="25" t="s">
        <v>121</v>
      </c>
      <c r="D21" s="8">
        <v>7531.1959999999999</v>
      </c>
      <c r="E21" s="8">
        <v>0</v>
      </c>
      <c r="F21" s="8">
        <v>0</v>
      </c>
    </row>
    <row r="22" spans="1:6" ht="47.25" x14ac:dyDescent="0.25">
      <c r="A22" s="4" t="s">
        <v>59</v>
      </c>
      <c r="B22" s="5" t="s">
        <v>139</v>
      </c>
      <c r="C22" s="25" t="s">
        <v>121</v>
      </c>
      <c r="D22" s="8">
        <v>8405.9449999999997</v>
      </c>
      <c r="E22" s="8">
        <v>0</v>
      </c>
      <c r="F22" s="8">
        <v>0</v>
      </c>
    </row>
    <row r="23" spans="1:6" ht="31.5" x14ac:dyDescent="0.25">
      <c r="A23" s="4" t="s">
        <v>60</v>
      </c>
      <c r="B23" s="5" t="s">
        <v>140</v>
      </c>
      <c r="C23" s="25" t="s">
        <v>121</v>
      </c>
      <c r="D23" s="8">
        <v>10573.215</v>
      </c>
      <c r="E23" s="8">
        <v>0</v>
      </c>
      <c r="F23" s="8">
        <v>0</v>
      </c>
    </row>
    <row r="24" spans="1:6" ht="31.5" x14ac:dyDescent="0.25">
      <c r="A24" s="4" t="s">
        <v>157</v>
      </c>
      <c r="B24" s="5" t="s">
        <v>141</v>
      </c>
      <c r="C24" s="25" t="s">
        <v>121</v>
      </c>
      <c r="D24" s="8">
        <v>2985.9960000000001</v>
      </c>
      <c r="E24" s="8">
        <v>0</v>
      </c>
      <c r="F24" s="8">
        <v>0</v>
      </c>
    </row>
    <row r="25" spans="1:6" ht="78.75" x14ac:dyDescent="0.25">
      <c r="A25" s="4" t="s">
        <v>158</v>
      </c>
      <c r="B25" s="5" t="s">
        <v>142</v>
      </c>
      <c r="C25" s="25" t="s">
        <v>121</v>
      </c>
      <c r="D25" s="8">
        <v>473.71100000000001</v>
      </c>
      <c r="E25" s="8">
        <v>0</v>
      </c>
      <c r="F25" s="8">
        <v>0</v>
      </c>
    </row>
    <row r="26" spans="1:6" ht="47.25" x14ac:dyDescent="0.25">
      <c r="A26" s="4" t="s">
        <v>159</v>
      </c>
      <c r="B26" s="5" t="s">
        <v>143</v>
      </c>
      <c r="C26" s="25" t="s">
        <v>121</v>
      </c>
      <c r="D26" s="8">
        <v>299.98700000000002</v>
      </c>
      <c r="E26" s="8">
        <v>0</v>
      </c>
      <c r="F26" s="8">
        <v>0</v>
      </c>
    </row>
    <row r="27" spans="1:6" ht="63" x14ac:dyDescent="0.25">
      <c r="A27" s="4" t="s">
        <v>160</v>
      </c>
      <c r="B27" s="5" t="s">
        <v>144</v>
      </c>
      <c r="C27" s="25" t="s">
        <v>121</v>
      </c>
      <c r="D27" s="8">
        <v>488.452</v>
      </c>
      <c r="E27" s="8">
        <v>0</v>
      </c>
      <c r="F27" s="8">
        <v>0</v>
      </c>
    </row>
    <row r="28" spans="1:6" ht="63" x14ac:dyDescent="0.25">
      <c r="A28" s="4" t="s">
        <v>161</v>
      </c>
      <c r="B28" s="5" t="s">
        <v>145</v>
      </c>
      <c r="C28" s="25" t="s">
        <v>121</v>
      </c>
      <c r="D28" s="8">
        <v>638.96600000000001</v>
      </c>
      <c r="E28" s="8">
        <v>0</v>
      </c>
      <c r="F28" s="8">
        <v>0</v>
      </c>
    </row>
    <row r="29" spans="1:6" ht="31.5" x14ac:dyDescent="0.25">
      <c r="A29" s="42" t="s">
        <v>162</v>
      </c>
      <c r="B29" s="44" t="s">
        <v>146</v>
      </c>
      <c r="C29" s="25" t="s">
        <v>121</v>
      </c>
      <c r="D29" s="8">
        <v>96213.933999999994</v>
      </c>
      <c r="E29" s="8">
        <f>102365-101392.566</f>
        <v>972.43399999999383</v>
      </c>
      <c r="F29" s="8">
        <f>15000-14800.1</f>
        <v>199.89999999999964</v>
      </c>
    </row>
    <row r="30" spans="1:6" ht="15.75" x14ac:dyDescent="0.25">
      <c r="A30" s="43"/>
      <c r="B30" s="45"/>
      <c r="C30" s="25" t="s">
        <v>122</v>
      </c>
      <c r="D30" s="8"/>
      <c r="E30" s="8">
        <v>101392.56600000001</v>
      </c>
      <c r="F30" s="8">
        <v>14800.1</v>
      </c>
    </row>
    <row r="31" spans="1:6" ht="31.5" x14ac:dyDescent="0.25">
      <c r="A31" s="4" t="s">
        <v>163</v>
      </c>
      <c r="B31" s="5" t="s">
        <v>147</v>
      </c>
      <c r="C31" s="25" t="s">
        <v>121</v>
      </c>
      <c r="D31" s="8">
        <v>0</v>
      </c>
      <c r="E31" s="8">
        <v>0</v>
      </c>
      <c r="F31" s="8">
        <v>97831.854000000007</v>
      </c>
    </row>
    <row r="32" spans="1:6" ht="31.5" x14ac:dyDescent="0.25">
      <c r="A32" s="4" t="s">
        <v>164</v>
      </c>
      <c r="B32" s="5" t="s">
        <v>148</v>
      </c>
      <c r="C32" s="25" t="s">
        <v>121</v>
      </c>
      <c r="D32" s="8">
        <v>16870</v>
      </c>
      <c r="E32" s="8">
        <v>0</v>
      </c>
      <c r="F32" s="8">
        <v>0</v>
      </c>
    </row>
    <row r="33" spans="1:12" ht="47.25" x14ac:dyDescent="0.25">
      <c r="A33" s="4" t="s">
        <v>165</v>
      </c>
      <c r="B33" s="5" t="s">
        <v>150</v>
      </c>
      <c r="C33" s="25" t="s">
        <v>121</v>
      </c>
      <c r="D33" s="8">
        <v>28640.684000000001</v>
      </c>
      <c r="E33" s="8">
        <v>0</v>
      </c>
      <c r="F33" s="8">
        <v>0</v>
      </c>
    </row>
    <row r="34" spans="1:12" ht="47.25" x14ac:dyDescent="0.25">
      <c r="A34" s="4" t="s">
        <v>166</v>
      </c>
      <c r="B34" s="5" t="s">
        <v>151</v>
      </c>
      <c r="C34" s="25" t="s">
        <v>121</v>
      </c>
      <c r="D34" s="8">
        <v>0</v>
      </c>
      <c r="E34" s="8">
        <v>900</v>
      </c>
      <c r="F34" s="8">
        <v>46090.508000000002</v>
      </c>
    </row>
    <row r="35" spans="1:12" ht="32.25" customHeight="1" x14ac:dyDescent="0.25">
      <c r="A35" s="4" t="s">
        <v>167</v>
      </c>
      <c r="B35" s="30" t="s">
        <v>152</v>
      </c>
      <c r="C35" s="25" t="s">
        <v>121</v>
      </c>
      <c r="D35" s="8">
        <v>0</v>
      </c>
      <c r="E35" s="8">
        <v>150</v>
      </c>
      <c r="F35" s="8">
        <v>3500</v>
      </c>
    </row>
    <row r="36" spans="1:12" ht="52.5" customHeight="1" x14ac:dyDescent="0.25">
      <c r="A36" s="4" t="s">
        <v>168</v>
      </c>
      <c r="B36" s="5" t="s">
        <v>153</v>
      </c>
      <c r="C36" s="25" t="s">
        <v>121</v>
      </c>
      <c r="D36" s="8">
        <v>0</v>
      </c>
      <c r="E36" s="8">
        <v>8250</v>
      </c>
      <c r="F36" s="8">
        <v>12408.723</v>
      </c>
    </row>
    <row r="37" spans="1:12" ht="31.5" x14ac:dyDescent="0.25">
      <c r="A37" s="4" t="s">
        <v>169</v>
      </c>
      <c r="B37" s="5" t="s">
        <v>154</v>
      </c>
      <c r="C37" s="25" t="s">
        <v>121</v>
      </c>
      <c r="D37" s="8">
        <v>0</v>
      </c>
      <c r="E37" s="8">
        <v>54150</v>
      </c>
      <c r="F37" s="8">
        <v>0</v>
      </c>
    </row>
    <row r="38" spans="1:12" ht="31.5" x14ac:dyDescent="0.25">
      <c r="A38" s="4" t="s">
        <v>170</v>
      </c>
      <c r="B38" s="5" t="s">
        <v>155</v>
      </c>
      <c r="C38" s="25" t="s">
        <v>121</v>
      </c>
      <c r="D38" s="8">
        <v>0</v>
      </c>
      <c r="E38" s="8">
        <v>1900</v>
      </c>
      <c r="F38" s="8">
        <v>0</v>
      </c>
    </row>
    <row r="39" spans="1:12" ht="31.5" x14ac:dyDescent="0.25">
      <c r="A39" s="4" t="s">
        <v>171</v>
      </c>
      <c r="B39" s="5" t="s">
        <v>156</v>
      </c>
      <c r="C39" s="25" t="s">
        <v>121</v>
      </c>
      <c r="D39" s="8">
        <v>0</v>
      </c>
      <c r="E39" s="8">
        <v>1598.3</v>
      </c>
      <c r="F39" s="8">
        <v>0</v>
      </c>
    </row>
    <row r="40" spans="1:12" ht="20.25" customHeight="1" x14ac:dyDescent="0.25">
      <c r="A40" s="4"/>
      <c r="B40" s="7" t="s">
        <v>128</v>
      </c>
      <c r="C40" s="7"/>
      <c r="D40" s="10">
        <f>SUM(D14:D39)</f>
        <v>210128.84600000002</v>
      </c>
      <c r="E40" s="10">
        <f t="shared" ref="E40:F40" si="0">SUM(E14:E39)</f>
        <v>169313.3</v>
      </c>
      <c r="F40" s="10">
        <f t="shared" si="0"/>
        <v>174831.08500000002</v>
      </c>
    </row>
    <row r="41" spans="1:12" ht="31.5" x14ac:dyDescent="0.25">
      <c r="A41" s="48"/>
      <c r="B41" s="46"/>
      <c r="C41" s="25" t="s">
        <v>121</v>
      </c>
      <c r="D41" s="10">
        <f>D40</f>
        <v>210128.84600000002</v>
      </c>
      <c r="E41" s="10">
        <f>E40-E42</f>
        <v>67920.733999999982</v>
      </c>
      <c r="F41" s="10">
        <f>F40-F42</f>
        <v>160030.98500000002</v>
      </c>
    </row>
    <row r="42" spans="1:12" ht="15.75" x14ac:dyDescent="0.25">
      <c r="A42" s="49"/>
      <c r="B42" s="47"/>
      <c r="C42" s="25" t="s">
        <v>122</v>
      </c>
      <c r="D42" s="10">
        <v>0</v>
      </c>
      <c r="E42" s="10">
        <f>E30</f>
        <v>101392.56600000001</v>
      </c>
      <c r="F42" s="10">
        <f>F30</f>
        <v>14800.1</v>
      </c>
    </row>
    <row r="43" spans="1:12" ht="15.75" x14ac:dyDescent="0.25">
      <c r="A43" s="26"/>
      <c r="B43" s="27"/>
      <c r="C43" s="28"/>
      <c r="D43" s="29"/>
      <c r="E43" s="29"/>
      <c r="F43" s="29"/>
    </row>
    <row r="44" spans="1:12" s="13" customFormat="1" ht="28.5" customHeight="1" x14ac:dyDescent="0.25">
      <c r="A44" s="34" t="s">
        <v>93</v>
      </c>
      <c r="B44" s="34"/>
      <c r="D44" s="12" t="s">
        <v>94</v>
      </c>
      <c r="L44"/>
    </row>
    <row r="45" spans="1:12" ht="15.75" x14ac:dyDescent="0.25">
      <c r="L45" s="13"/>
    </row>
  </sheetData>
  <mergeCells count="15">
    <mergeCell ref="D3:E3"/>
    <mergeCell ref="D4:E4"/>
    <mergeCell ref="A6:E6"/>
    <mergeCell ref="A7:E7"/>
    <mergeCell ref="A9:A12"/>
    <mergeCell ref="B9:B12"/>
    <mergeCell ref="C9:C12"/>
    <mergeCell ref="D9:D12"/>
    <mergeCell ref="E9:E12"/>
    <mergeCell ref="A44:B44"/>
    <mergeCell ref="F9:F12"/>
    <mergeCell ref="A41:A42"/>
    <mergeCell ref="B41:B42"/>
    <mergeCell ref="A29:A30"/>
    <mergeCell ref="B29:B30"/>
  </mergeCells>
  <pageMargins left="0.5118110236220472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topLeftCell="A25" workbookViewId="0">
      <selection activeCell="M15" sqref="M15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2" t="s">
        <v>194</v>
      </c>
      <c r="E2" s="12"/>
    </row>
    <row r="3" spans="1:6" ht="32.25" customHeight="1" x14ac:dyDescent="0.25">
      <c r="A3" s="2"/>
      <c r="D3" s="38" t="s">
        <v>97</v>
      </c>
      <c r="E3" s="38"/>
    </row>
    <row r="4" spans="1:6" ht="15.75" x14ac:dyDescent="0.25">
      <c r="A4" s="2"/>
      <c r="D4" s="39" t="s">
        <v>96</v>
      </c>
      <c r="E4" s="39"/>
    </row>
    <row r="5" spans="1:6" ht="15.75" x14ac:dyDescent="0.25">
      <c r="A5" s="1"/>
    </row>
    <row r="6" spans="1:6" ht="18.75" x14ac:dyDescent="0.25">
      <c r="A6" s="40" t="s">
        <v>172</v>
      </c>
      <c r="B6" s="40"/>
      <c r="C6" s="40"/>
      <c r="D6" s="40"/>
      <c r="E6" s="40"/>
    </row>
    <row r="7" spans="1:6" ht="45.75" customHeight="1" x14ac:dyDescent="0.25">
      <c r="A7" s="41" t="s">
        <v>173</v>
      </c>
      <c r="B7" s="41"/>
      <c r="C7" s="41"/>
      <c r="D7" s="41"/>
      <c r="E7" s="41"/>
    </row>
    <row r="8" spans="1:6" ht="19.5" thickBot="1" x14ac:dyDescent="0.3">
      <c r="A8" s="3"/>
    </row>
    <row r="9" spans="1:6" ht="15.75" customHeight="1" x14ac:dyDescent="0.25">
      <c r="A9" s="35" t="s">
        <v>0</v>
      </c>
      <c r="B9" s="35" t="s">
        <v>1</v>
      </c>
      <c r="C9" s="35" t="s">
        <v>120</v>
      </c>
      <c r="D9" s="35" t="s">
        <v>2</v>
      </c>
      <c r="E9" s="35" t="s">
        <v>3</v>
      </c>
      <c r="F9" s="35" t="s">
        <v>4</v>
      </c>
    </row>
    <row r="10" spans="1:6" ht="15" customHeight="1" x14ac:dyDescent="0.25">
      <c r="A10" s="36"/>
      <c r="B10" s="36"/>
      <c r="C10" s="36"/>
      <c r="D10" s="36"/>
      <c r="E10" s="36"/>
      <c r="F10" s="36"/>
    </row>
    <row r="11" spans="1:6" ht="15" customHeight="1" x14ac:dyDescent="0.25">
      <c r="A11" s="36"/>
      <c r="B11" s="36"/>
      <c r="C11" s="36"/>
      <c r="D11" s="36"/>
      <c r="E11" s="36"/>
      <c r="F11" s="36"/>
    </row>
    <row r="12" spans="1:6" ht="18" customHeight="1" thickBot="1" x14ac:dyDescent="0.3">
      <c r="A12" s="37"/>
      <c r="B12" s="37"/>
      <c r="C12" s="37"/>
      <c r="D12" s="37"/>
      <c r="E12" s="37"/>
      <c r="F12" s="37"/>
    </row>
    <row r="13" spans="1:6" ht="28.5" customHeight="1" thickTop="1" x14ac:dyDescent="0.25">
      <c r="A13" s="6" t="s">
        <v>5</v>
      </c>
      <c r="B13" s="7" t="s">
        <v>174</v>
      </c>
      <c r="C13" s="7"/>
      <c r="D13" s="10"/>
      <c r="E13" s="10"/>
      <c r="F13" s="10"/>
    </row>
    <row r="14" spans="1:6" ht="53.25" customHeight="1" x14ac:dyDescent="0.25">
      <c r="A14" s="4" t="s">
        <v>51</v>
      </c>
      <c r="B14" s="5" t="s">
        <v>175</v>
      </c>
      <c r="C14" s="25" t="s">
        <v>121</v>
      </c>
      <c r="D14" s="8">
        <v>1677.201</v>
      </c>
      <c r="E14" s="8">
        <v>0</v>
      </c>
      <c r="F14" s="8">
        <v>0</v>
      </c>
    </row>
    <row r="15" spans="1:6" ht="47.25" x14ac:dyDescent="0.25">
      <c r="A15" s="4" t="s">
        <v>52</v>
      </c>
      <c r="B15" s="5" t="s">
        <v>176</v>
      </c>
      <c r="C15" s="25" t="s">
        <v>121</v>
      </c>
      <c r="D15" s="8">
        <v>1591.8820000000001</v>
      </c>
      <c r="E15" s="8">
        <v>0</v>
      </c>
      <c r="F15" s="8">
        <v>0</v>
      </c>
    </row>
    <row r="16" spans="1:6" ht="63" x14ac:dyDescent="0.25">
      <c r="A16" s="4" t="s">
        <v>53</v>
      </c>
      <c r="B16" s="5" t="s">
        <v>177</v>
      </c>
      <c r="C16" s="25" t="s">
        <v>121</v>
      </c>
      <c r="D16" s="8">
        <v>1515.1179999999999</v>
      </c>
      <c r="E16" s="8">
        <v>0</v>
      </c>
      <c r="F16" s="8">
        <v>0</v>
      </c>
    </row>
    <row r="17" spans="1:6" ht="31.5" x14ac:dyDescent="0.25">
      <c r="A17" s="4" t="s">
        <v>54</v>
      </c>
      <c r="B17" s="5" t="s">
        <v>178</v>
      </c>
      <c r="C17" s="25" t="s">
        <v>121</v>
      </c>
      <c r="D17" s="8">
        <v>8649.4879999999994</v>
      </c>
      <c r="E17" s="8">
        <v>12420</v>
      </c>
      <c r="F17" s="8">
        <v>0</v>
      </c>
    </row>
    <row r="18" spans="1:6" ht="33" customHeight="1" x14ac:dyDescent="0.25">
      <c r="A18" s="4" t="s">
        <v>55</v>
      </c>
      <c r="B18" s="31" t="s">
        <v>179</v>
      </c>
      <c r="C18" s="25" t="s">
        <v>121</v>
      </c>
      <c r="D18" s="8">
        <v>2321.2109999999998</v>
      </c>
      <c r="E18" s="8">
        <v>0</v>
      </c>
      <c r="F18" s="8">
        <v>0</v>
      </c>
    </row>
    <row r="19" spans="1:6" ht="31.5" x14ac:dyDescent="0.25">
      <c r="A19" s="4" t="s">
        <v>56</v>
      </c>
      <c r="B19" s="5" t="s">
        <v>180</v>
      </c>
      <c r="C19" s="25" t="s">
        <v>121</v>
      </c>
      <c r="D19" s="8">
        <v>1334.3630000000001</v>
      </c>
      <c r="E19" s="8">
        <v>4110</v>
      </c>
      <c r="F19" s="8">
        <v>0</v>
      </c>
    </row>
    <row r="20" spans="1:6" ht="31.5" x14ac:dyDescent="0.25">
      <c r="A20" s="4" t="s">
        <v>57</v>
      </c>
      <c r="B20" s="5" t="s">
        <v>181</v>
      </c>
      <c r="C20" s="25" t="s">
        <v>121</v>
      </c>
      <c r="D20" s="8">
        <v>2927.5430000000001</v>
      </c>
      <c r="E20" s="8">
        <v>0</v>
      </c>
      <c r="F20" s="8">
        <v>0</v>
      </c>
    </row>
    <row r="21" spans="1:6" ht="63" x14ac:dyDescent="0.25">
      <c r="A21" s="4" t="s">
        <v>58</v>
      </c>
      <c r="B21" s="5" t="s">
        <v>182</v>
      </c>
      <c r="C21" s="25" t="s">
        <v>121</v>
      </c>
      <c r="D21" s="8">
        <v>1035.7449999999999</v>
      </c>
      <c r="E21" s="8">
        <v>0</v>
      </c>
      <c r="F21" s="8">
        <v>0</v>
      </c>
    </row>
    <row r="22" spans="1:6" ht="78.75" x14ac:dyDescent="0.25">
      <c r="A22" s="4" t="s">
        <v>59</v>
      </c>
      <c r="B22" s="5" t="s">
        <v>183</v>
      </c>
      <c r="C22" s="25" t="s">
        <v>121</v>
      </c>
      <c r="D22" s="8">
        <v>539.50800000000004</v>
      </c>
      <c r="E22" s="8">
        <v>0</v>
      </c>
      <c r="F22" s="8">
        <v>0</v>
      </c>
    </row>
    <row r="23" spans="1:6" ht="47.25" x14ac:dyDescent="0.25">
      <c r="A23" s="4" t="s">
        <v>60</v>
      </c>
      <c r="B23" s="5" t="s">
        <v>184</v>
      </c>
      <c r="C23" s="25" t="s">
        <v>121</v>
      </c>
      <c r="D23" s="8">
        <v>559.82600000000002</v>
      </c>
      <c r="E23" s="8">
        <v>0</v>
      </c>
      <c r="F23" s="8">
        <v>0</v>
      </c>
    </row>
    <row r="24" spans="1:6" ht="47.25" x14ac:dyDescent="0.25">
      <c r="A24" s="4" t="s">
        <v>157</v>
      </c>
      <c r="B24" s="5" t="s">
        <v>185</v>
      </c>
      <c r="C24" s="25" t="s">
        <v>121</v>
      </c>
      <c r="D24" s="8">
        <v>0</v>
      </c>
      <c r="E24" s="8">
        <v>75</v>
      </c>
      <c r="F24" s="8">
        <v>6765.991</v>
      </c>
    </row>
    <row r="25" spans="1:6" ht="63" x14ac:dyDescent="0.25">
      <c r="A25" s="4" t="s">
        <v>158</v>
      </c>
      <c r="B25" s="5" t="s">
        <v>186</v>
      </c>
      <c r="C25" s="25" t="s">
        <v>121</v>
      </c>
      <c r="D25" s="8">
        <v>50</v>
      </c>
      <c r="E25" s="8">
        <v>0</v>
      </c>
      <c r="F25" s="8">
        <v>0</v>
      </c>
    </row>
    <row r="26" spans="1:6" ht="63" x14ac:dyDescent="0.25">
      <c r="A26" s="4" t="s">
        <v>159</v>
      </c>
      <c r="B26" s="5" t="s">
        <v>187</v>
      </c>
      <c r="C26" s="25" t="s">
        <v>121</v>
      </c>
      <c r="D26" s="8">
        <v>0</v>
      </c>
      <c r="E26" s="8">
        <v>5250</v>
      </c>
      <c r="F26" s="8">
        <v>0</v>
      </c>
    </row>
    <row r="27" spans="1:6" ht="47.25" x14ac:dyDescent="0.25">
      <c r="A27" s="4" t="s">
        <v>160</v>
      </c>
      <c r="B27" s="5" t="s">
        <v>188</v>
      </c>
      <c r="C27" s="25" t="s">
        <v>121</v>
      </c>
      <c r="D27" s="8">
        <v>0</v>
      </c>
      <c r="E27" s="8">
        <v>605</v>
      </c>
      <c r="F27" s="8">
        <v>6003.1850000000004</v>
      </c>
    </row>
    <row r="28" spans="1:6" ht="47.25" x14ac:dyDescent="0.25">
      <c r="A28" s="4" t="s">
        <v>161</v>
      </c>
      <c r="B28" s="5" t="s">
        <v>189</v>
      </c>
      <c r="C28" s="25" t="s">
        <v>121</v>
      </c>
      <c r="D28" s="8">
        <v>0</v>
      </c>
      <c r="E28" s="8">
        <v>10</v>
      </c>
      <c r="F28" s="8">
        <v>9555.4210000000003</v>
      </c>
    </row>
    <row r="29" spans="1:6" ht="31.5" x14ac:dyDescent="0.25">
      <c r="A29" s="4" t="s">
        <v>162</v>
      </c>
      <c r="B29" s="5" t="s">
        <v>190</v>
      </c>
      <c r="C29" s="25" t="s">
        <v>121</v>
      </c>
      <c r="D29" s="8">
        <v>3000</v>
      </c>
      <c r="E29" s="8">
        <v>0</v>
      </c>
      <c r="F29" s="8">
        <v>0</v>
      </c>
    </row>
    <row r="30" spans="1:6" ht="31.5" x14ac:dyDescent="0.25">
      <c r="A30" s="4" t="s">
        <v>163</v>
      </c>
      <c r="B30" s="5" t="s">
        <v>191</v>
      </c>
      <c r="C30" s="25" t="s">
        <v>121</v>
      </c>
      <c r="D30" s="8">
        <v>0</v>
      </c>
      <c r="E30" s="8">
        <v>25500</v>
      </c>
      <c r="F30" s="8">
        <v>0</v>
      </c>
    </row>
    <row r="31" spans="1:6" ht="31.5" x14ac:dyDescent="0.25">
      <c r="A31" s="4" t="s">
        <v>164</v>
      </c>
      <c r="B31" s="5" t="s">
        <v>192</v>
      </c>
      <c r="C31" s="25" t="s">
        <v>121</v>
      </c>
      <c r="D31" s="8">
        <v>0</v>
      </c>
      <c r="E31" s="8">
        <v>18552</v>
      </c>
      <c r="F31" s="8">
        <v>0</v>
      </c>
    </row>
    <row r="32" spans="1:6" ht="31.5" x14ac:dyDescent="0.25">
      <c r="A32" s="4" t="s">
        <v>165</v>
      </c>
      <c r="B32" s="5" t="s">
        <v>193</v>
      </c>
      <c r="C32" s="25" t="s">
        <v>121</v>
      </c>
      <c r="D32" s="8">
        <v>0</v>
      </c>
      <c r="E32" s="8">
        <v>2300</v>
      </c>
      <c r="F32" s="8">
        <v>0</v>
      </c>
    </row>
    <row r="33" spans="1:12" ht="20.25" customHeight="1" x14ac:dyDescent="0.25">
      <c r="A33" s="4"/>
      <c r="B33" s="7" t="s">
        <v>128</v>
      </c>
      <c r="C33" s="7"/>
      <c r="D33" s="10">
        <f>SUM(D14:D32)</f>
        <v>25201.885000000002</v>
      </c>
      <c r="E33" s="10">
        <f>SUM(E14:E32)</f>
        <v>68822</v>
      </c>
      <c r="F33" s="10">
        <f>SUM(F14:F32)</f>
        <v>22324.597000000002</v>
      </c>
    </row>
    <row r="34" spans="1:12" ht="31.5" x14ac:dyDescent="0.25">
      <c r="A34" s="48"/>
      <c r="B34" s="46"/>
      <c r="C34" s="25" t="s">
        <v>121</v>
      </c>
      <c r="D34" s="10">
        <f>D33</f>
        <v>25201.885000000002</v>
      </c>
      <c r="E34" s="10">
        <f t="shared" ref="E34:F34" si="0">E33</f>
        <v>68822</v>
      </c>
      <c r="F34" s="10">
        <f t="shared" si="0"/>
        <v>22324.597000000002</v>
      </c>
    </row>
    <row r="35" spans="1:12" ht="15.75" x14ac:dyDescent="0.25">
      <c r="A35" s="49"/>
      <c r="B35" s="47"/>
      <c r="C35" s="25" t="s">
        <v>122</v>
      </c>
      <c r="D35" s="10">
        <v>0</v>
      </c>
      <c r="E35" s="10">
        <v>0</v>
      </c>
      <c r="F35" s="10">
        <v>0</v>
      </c>
    </row>
    <row r="36" spans="1:12" ht="15.75" x14ac:dyDescent="0.25">
      <c r="A36" s="26"/>
      <c r="B36" s="27"/>
      <c r="C36" s="28"/>
      <c r="D36" s="29"/>
      <c r="E36" s="29"/>
      <c r="F36" s="29"/>
    </row>
    <row r="37" spans="1:12" s="13" customFormat="1" ht="28.5" customHeight="1" x14ac:dyDescent="0.25">
      <c r="A37" s="34" t="s">
        <v>93</v>
      </c>
      <c r="B37" s="34"/>
      <c r="D37" s="12" t="s">
        <v>94</v>
      </c>
      <c r="L37"/>
    </row>
    <row r="38" spans="1:12" ht="15.75" x14ac:dyDescent="0.25">
      <c r="L38" s="13"/>
    </row>
  </sheetData>
  <mergeCells count="13">
    <mergeCell ref="F9:F12"/>
    <mergeCell ref="A34:A35"/>
    <mergeCell ref="B34:B35"/>
    <mergeCell ref="A37:B37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ageMargins left="0.51181102362204722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'додаток 2'!_Hlk90471247</vt:lpstr>
      <vt:lpstr>'додаток 3'!_Hlk90471247</vt:lpstr>
      <vt:lpstr>'додаток 4'!_Hlk90471247</vt:lpstr>
      <vt:lpstr>'додаток 5'!_Hlk90471247</vt:lpstr>
      <vt:lpstr>'додаток 2'!Заголовки_для_печати</vt:lpstr>
      <vt:lpstr>'додаток 4'!Заголовки_для_печати</vt:lpstr>
      <vt:lpstr>'додаток 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2024-03-06T14:40:35Z</cp:lastPrinted>
  <dcterms:created xsi:type="dcterms:W3CDTF">2015-06-05T18:17:20Z</dcterms:created>
  <dcterms:modified xsi:type="dcterms:W3CDTF">2024-03-14T14:17:34Z</dcterms:modified>
</cp:coreProperties>
</file>